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CGT-CSJ\1-syndicat CGT-ACSJ\2023-10 heures écrêtées\"/>
    </mc:Choice>
  </mc:AlternateContent>
  <xr:revisionPtr revIDLastSave="0" documentId="13_ncr:1_{29A3819B-3A3B-4F01-A4C6-2DE879BF361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À lire" sheetId="3" r:id="rId1"/>
    <sheet name="Calculateur" sheetId="1" r:id="rId2"/>
    <sheet name="Feuil2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3" l="1"/>
  <c r="B26" i="3" s="1"/>
  <c r="M22" i="1"/>
  <c r="M23" i="1" s="1"/>
  <c r="L22" i="1"/>
  <c r="L23" i="1" s="1"/>
  <c r="K22" i="1"/>
  <c r="J22" i="1"/>
  <c r="J23" i="1" s="1"/>
  <c r="I22" i="1"/>
  <c r="I23" i="1" s="1"/>
  <c r="H22" i="1"/>
  <c r="H23" i="1" s="1"/>
  <c r="G22" i="1"/>
  <c r="G23" i="1" s="1"/>
  <c r="F22" i="1"/>
  <c r="F23" i="1" s="1"/>
  <c r="E22" i="1"/>
  <c r="D22" i="1"/>
  <c r="D23" i="1" s="1"/>
  <c r="C46" i="1"/>
  <c r="C47" i="1" s="1"/>
  <c r="B46" i="1"/>
  <c r="B47" i="1" s="1"/>
  <c r="M46" i="1"/>
  <c r="M47" i="1" s="1"/>
  <c r="L46" i="1"/>
  <c r="K46" i="1"/>
  <c r="J46" i="1"/>
  <c r="I46" i="1"/>
  <c r="H46" i="1"/>
  <c r="H47" i="1" s="1"/>
  <c r="G46" i="1"/>
  <c r="G47" i="1" s="1"/>
  <c r="F46" i="1"/>
  <c r="F47" i="1" s="1"/>
  <c r="E46" i="1"/>
  <c r="E47" i="1" s="1"/>
  <c r="D46" i="1"/>
  <c r="D47" i="1" s="1"/>
  <c r="M38" i="1"/>
  <c r="L38" i="1"/>
  <c r="L39" i="1" s="1"/>
  <c r="K38" i="1"/>
  <c r="K39" i="1" s="1"/>
  <c r="J38" i="1"/>
  <c r="J39" i="1" s="1"/>
  <c r="I38" i="1"/>
  <c r="I39" i="1" s="1"/>
  <c r="H38" i="1"/>
  <c r="G38" i="1"/>
  <c r="F38" i="1"/>
  <c r="F39" i="1" s="1"/>
  <c r="E38" i="1"/>
  <c r="E39" i="1" s="1"/>
  <c r="D38" i="1"/>
  <c r="D39" i="1" s="1"/>
  <c r="C38" i="1"/>
  <c r="C39" i="1" s="1"/>
  <c r="B38" i="1"/>
  <c r="B39" i="1" s="1"/>
  <c r="M30" i="1"/>
  <c r="M31" i="1" s="1"/>
  <c r="L30" i="1"/>
  <c r="K30" i="1"/>
  <c r="K31" i="1" s="1"/>
  <c r="J30" i="1"/>
  <c r="J31" i="1" s="1"/>
  <c r="I30" i="1"/>
  <c r="H30" i="1"/>
  <c r="G30" i="1"/>
  <c r="G31" i="1" s="1"/>
  <c r="F30" i="1"/>
  <c r="F31" i="1" s="1"/>
  <c r="E30" i="1"/>
  <c r="E31" i="1" s="1"/>
  <c r="D30" i="1"/>
  <c r="C30" i="1"/>
  <c r="C31" i="1" s="1"/>
  <c r="L47" i="1"/>
  <c r="K47" i="1"/>
  <c r="J47" i="1"/>
  <c r="I47" i="1"/>
  <c r="M39" i="1"/>
  <c r="H39" i="1"/>
  <c r="G39" i="1"/>
  <c r="L31" i="1"/>
  <c r="I31" i="1"/>
  <c r="H31" i="1"/>
  <c r="D31" i="1"/>
  <c r="B30" i="1"/>
  <c r="E23" i="1"/>
  <c r="K23" i="1"/>
  <c r="C22" i="1"/>
  <c r="C23" i="1" s="1"/>
  <c r="B31" i="1"/>
  <c r="N47" i="1" l="1"/>
  <c r="N31" i="1"/>
  <c r="N39" i="1"/>
  <c r="B22" i="1"/>
  <c r="B23" i="1"/>
  <c r="N23" i="1" l="1"/>
  <c r="N48" i="1" s="1"/>
</calcChain>
</file>

<file path=xl/sharedStrings.xml><?xml version="1.0" encoding="utf-8"?>
<sst xmlns="http://schemas.openxmlformats.org/spreadsheetml/2006/main" count="126" uniqueCount="38">
  <si>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</si>
  <si>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</si>
  <si>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</si>
  <si>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</si>
  <si>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</si>
  <si>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</si>
  <si>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</si>
  <si>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</si>
  <si>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</si>
  <si>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</si>
  <si>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</si>
  <si>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</si>
  <si>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Nombre d'heures écrêtées</t>
  </si>
  <si>
    <t>Montant total</t>
  </si>
  <si>
    <t>Indemnité de résidence</t>
  </si>
  <si>
    <t xml:space="preserve">Traitement brut </t>
  </si>
  <si>
    <t>Total annuel</t>
  </si>
  <si>
    <t>Total</t>
  </si>
  <si>
    <t>CALCULATEUR DES HEURES ÉCRÊTÉES</t>
  </si>
  <si>
    <t>Quotité de travail</t>
  </si>
  <si>
    <t>Heures en nombre</t>
  </si>
  <si>
    <t>Indice brut</t>
  </si>
  <si>
    <t xml:space="preserve">Cour d'appel – 34 quai des orfèvres – Esc. F – 1er étage/Entresol n°1 75001 PARIS </t>
  </si>
  <si>
    <t xml:space="preserve">Tél/répondeur : 01.44.32.58.60 – Tél. 01.44.32.52.04 - Fax : 01.46.33.26.98 </t>
  </si>
  <si>
    <t>Mél : Synd-cgt-acsj@justice.fr - Site internet : https://cgt-justice.fr</t>
  </si>
  <si>
    <t>Afin de faciliter votre demande de paiement de vos heures écrêtées, vous trouverez sur la feuille suivante un calculateur.</t>
  </si>
  <si>
    <t>Pour le remplir, munissez-vous de vos bulletins de paye</t>
  </si>
  <si>
    <t>Ces valeurs se calculent automatiquement.</t>
  </si>
  <si>
    <t>Indiquez les montants, ils sont dans la colonne "à payer",</t>
  </si>
  <si>
    <t>Indiquez votre quotité de temps de travail. Temps plein = 100%,</t>
  </si>
  <si>
    <t>ß</t>
  </si>
  <si>
    <t>EXEMPLE</t>
  </si>
  <si>
    <t>Retrouvez notre campagne Stop au bénévolat sur la page dédiée</t>
  </si>
  <si>
    <t>ATTENTION : il ne s'agit que de valeurs indicatives. C'est à l'administration de vous communiquer le montant de ce qu'elle vous doit</t>
  </si>
  <si>
    <t>Montant de la NBI</t>
  </si>
  <si>
    <t>*montant de la NBI (ne pas renseigner en points)</t>
  </si>
  <si>
    <t>Montant de la NBI*</t>
  </si>
  <si>
    <t>Indiquez les heures écrêtées, n'oubliez pas le symbole " : " entre heures et minutes,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</si>
</sst>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h:mm;@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Wingdings"/>
      <charset val="2"/>
    </font>
    <font>
      <u/>
      <sz val="11"/>
      <color theme="10"/>
      <name val="Calibri"/>
      <family val="2"/>
      <scheme val="minor"/>
    </font>
    <font>
      <b/>
      <sz val="11"/>
      <color rgb="FFC0392B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auto="1"/>
      </left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/>
      <right/>
      <top/>
      <bottom style="medium">
        <color rgb="FFC0392B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2" xfId="0" applyBorder="1"/>
    <xf numFmtId="0" fontId="0" fillId="2" borderId="2" xfId="0" applyFill="1" applyBorder="1"/>
    <xf numFmtId="0" fontId="3" fillId="0" borderId="2" xfId="0" applyFont="1" applyBorder="1" applyAlignment="1">
      <alignment horizontal="right"/>
    </xf>
    <xf numFmtId="0" fontId="3" fillId="0" borderId="0" xfId="0" applyFont="1"/>
    <xf numFmtId="0" fontId="4" fillId="0" borderId="0" xfId="0" applyFont="1"/>
    <xf numFmtId="164" fontId="0" fillId="0" borderId="1" xfId="0" applyNumberFormat="1" applyBorder="1"/>
    <xf numFmtId="164" fontId="3" fillId="0" borderId="2" xfId="0" applyNumberFormat="1" applyFont="1" applyBorder="1"/>
    <xf numFmtId="164" fontId="0" fillId="2" borderId="2" xfId="0" applyNumberFormat="1" applyFill="1" applyBorder="1"/>
    <xf numFmtId="164" fontId="0" fillId="0" borderId="0" xfId="0" applyNumberFormat="1"/>
    <xf numFmtId="164" fontId="4" fillId="0" borderId="0" xfId="0" applyNumberFormat="1" applyFont="1" applyAlignment="1">
      <alignment horizontal="right"/>
    </xf>
    <xf numFmtId="164" fontId="4" fillId="0" borderId="3" xfId="0" applyNumberFormat="1" applyFont="1" applyBorder="1"/>
    <xf numFmtId="9" fontId="0" fillId="0" borderId="1" xfId="1" applyFont="1" applyBorder="1"/>
    <xf numFmtId="165" fontId="0" fillId="0" borderId="1" xfId="0" applyNumberFormat="1" applyBorder="1"/>
    <xf numFmtId="2" fontId="0" fillId="0" borderId="1" xfId="0" applyNumberFormat="1" applyBorder="1"/>
    <xf numFmtId="166" fontId="0" fillId="0" borderId="0" xfId="0" applyNumberFormat="1"/>
    <xf numFmtId="44" fontId="0" fillId="0" borderId="1" xfId="2" applyFont="1" applyBorder="1"/>
    <xf numFmtId="0" fontId="0" fillId="0" borderId="4" xfId="0" applyBorder="1"/>
    <xf numFmtId="164" fontId="3" fillId="0" borderId="4" xfId="0" applyNumberFormat="1" applyFont="1" applyBorder="1"/>
    <xf numFmtId="9" fontId="3" fillId="0" borderId="4" xfId="1" applyFont="1" applyBorder="1"/>
    <xf numFmtId="0" fontId="0" fillId="0" borderId="5" xfId="0" applyBorder="1"/>
    <xf numFmtId="0" fontId="0" fillId="0" borderId="7" xfId="0" applyBorder="1"/>
    <xf numFmtId="0" fontId="5" fillId="0" borderId="7" xfId="0" applyFont="1" applyBorder="1"/>
    <xf numFmtId="0" fontId="5" fillId="0" borderId="4" xfId="0" applyFont="1" applyBorder="1"/>
    <xf numFmtId="0" fontId="3" fillId="0" borderId="0" xfId="0" applyFont="1" applyAlignment="1">
      <alignment horizontal="right"/>
    </xf>
    <xf numFmtId="164" fontId="3" fillId="0" borderId="0" xfId="0" applyNumberFormat="1" applyFont="1"/>
    <xf numFmtId="164" fontId="0" fillId="3" borderId="1" xfId="0" applyNumberFormat="1" applyFill="1" applyBorder="1"/>
    <xf numFmtId="44" fontId="0" fillId="3" borderId="1" xfId="2" applyFont="1" applyFill="1" applyBorder="1"/>
    <xf numFmtId="9" fontId="0" fillId="3" borderId="1" xfId="1" applyFont="1" applyFill="1" applyBorder="1"/>
    <xf numFmtId="165" fontId="0" fillId="3" borderId="1" xfId="0" applyNumberFormat="1" applyFill="1" applyBorder="1"/>
    <xf numFmtId="0" fontId="0" fillId="0" borderId="9" xfId="0" applyBorder="1"/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6" fillId="0" borderId="0" xfId="3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6" xfId="0" applyBorder="1" applyAlignment="1">
      <alignment horizontal="center"/>
    </xf>
  </cellXfs>
  <cellStyles count="4">
    <cellStyle name="Lien hypertexte" xfId="3" builtinId="8"/>
    <cellStyle name="Monétaire" xfId="2" builtinId="4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C039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0</xdr:rowOff>
    </xdr:from>
    <xdr:to>
      <xdr:col>8</xdr:col>
      <xdr:colOff>57150</xdr:colOff>
      <xdr:row>12</xdr:row>
      <xdr:rowOff>171031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0"/>
          <a:ext cx="6010275" cy="24570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262427</xdr:colOff>
      <xdr:row>0</xdr:row>
      <xdr:rowOff>87475</xdr:rowOff>
    </xdr:from>
    <xdr:to>
      <xdr:col>10</xdr:col>
      <xdr:colOff>236962</xdr:colOff>
      <xdr:row>13</xdr:row>
      <xdr:rowOff>17465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8932" y="87475"/>
          <a:ext cx="6010275" cy="2457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gt-justice.fr/campagne-cgt-stop-au-benevola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4:J36"/>
  <sheetViews>
    <sheetView showGridLines="0" tabSelected="1" topLeftCell="A8" workbookViewId="0">
      <selection activeCell="L11" sqref="L11"/>
    </sheetView>
  </sheetViews>
  <sheetFormatPr baseColWidth="10" defaultRowHeight="14.4" x14ac:dyDescent="0.3"/>
  <cols>
    <col min="1" max="1" width="27.109375" customWidth="1"/>
    <col min="3" max="3" width="4" customWidth="1"/>
    <col min="4" max="5" width="11.44140625" customWidth="1"/>
    <col min="10" max="10" width="5.33203125" customWidth="1"/>
  </cols>
  <sheetData>
    <row r="14" spans="1:1" x14ac:dyDescent="0.3">
      <c r="A14" t="s">
        <v>25</v>
      </c>
    </row>
    <row r="15" spans="1:1" x14ac:dyDescent="0.3">
      <c r="A15" t="s">
        <v>26</v>
      </c>
    </row>
    <row r="17" spans="1:10" x14ac:dyDescent="0.3">
      <c r="A17" s="34" t="s">
        <v>31</v>
      </c>
      <c r="B17" s="34"/>
    </row>
    <row r="19" spans="1:10" x14ac:dyDescent="0.3">
      <c r="A19" s="2">
        <v>2023</v>
      </c>
      <c r="B19" s="2" t="s">
        <v>0</v>
      </c>
    </row>
    <row r="20" spans="1:10" x14ac:dyDescent="0.3">
      <c r="A20" s="1" t="s">
        <v>15</v>
      </c>
      <c r="B20" s="26">
        <v>1650</v>
      </c>
      <c r="C20" s="21"/>
      <c r="D20" s="31" t="s">
        <v>28</v>
      </c>
      <c r="E20" s="32"/>
      <c r="F20" s="32"/>
      <c r="G20" s="32"/>
      <c r="H20" s="32"/>
    </row>
    <row r="21" spans="1:10" x14ac:dyDescent="0.3">
      <c r="A21" s="1" t="s">
        <v>14</v>
      </c>
      <c r="B21" s="26">
        <v>0</v>
      </c>
      <c r="C21" s="22" t="s">
        <v>30</v>
      </c>
      <c r="D21" s="31"/>
      <c r="E21" s="32"/>
      <c r="F21" s="32"/>
      <c r="G21" s="32"/>
      <c r="H21" s="32"/>
    </row>
    <row r="22" spans="1:10" x14ac:dyDescent="0.3">
      <c r="A22" s="1" t="s">
        <v>34</v>
      </c>
      <c r="B22" s="27">
        <v>72.75</v>
      </c>
      <c r="C22" s="21"/>
      <c r="D22" s="31"/>
      <c r="E22" s="32"/>
      <c r="F22" s="32"/>
      <c r="G22" s="32"/>
      <c r="H22" s="32"/>
    </row>
    <row r="23" spans="1:10" x14ac:dyDescent="0.3">
      <c r="A23" s="1" t="s">
        <v>19</v>
      </c>
      <c r="B23" s="28">
        <v>0.8</v>
      </c>
      <c r="C23" s="23" t="s">
        <v>30</v>
      </c>
      <c r="D23" t="s">
        <v>29</v>
      </c>
    </row>
    <row r="24" spans="1:10" x14ac:dyDescent="0.3">
      <c r="A24" s="1" t="s">
        <v>12</v>
      </c>
      <c r="B24" s="29">
        <v>0.36458333333333331</v>
      </c>
      <c r="C24" s="23" t="s">
        <v>30</v>
      </c>
      <c r="D24" t="s">
        <v>37</v>
      </c>
    </row>
    <row r="25" spans="1:10" hidden="1" x14ac:dyDescent="0.3">
      <c r="A25" s="1" t="s">
        <v>20</v>
      </c>
      <c r="B25" s="14">
        <f>B24*24</f>
        <v>8.75</v>
      </c>
      <c r="C25" s="23" t="s">
        <v>30</v>
      </c>
      <c r="D25" t="s">
        <v>27</v>
      </c>
    </row>
    <row r="26" spans="1:10" x14ac:dyDescent="0.3">
      <c r="A26" s="3" t="s">
        <v>13</v>
      </c>
      <c r="B26" s="7">
        <f>IF(B25&lt;15,((((B20+B21+(B22*B23))/151.67)*1.25)*B25),((((B20+B21(B22*B23))/151.67)*1.25)*14)+((((B20+B21(B22*B23))/151.67)*1.27)*(B25-14)))</f>
        <v>123.18479264191997</v>
      </c>
    </row>
    <row r="27" spans="1:10" x14ac:dyDescent="0.3">
      <c r="A27" s="24"/>
      <c r="B27" s="25"/>
    </row>
    <row r="28" spans="1:10" x14ac:dyDescent="0.3">
      <c r="A28" s="36" t="s">
        <v>33</v>
      </c>
      <c r="B28" s="36"/>
      <c r="C28" s="36"/>
      <c r="D28" s="36"/>
      <c r="E28" s="36"/>
      <c r="F28" s="36"/>
      <c r="G28" s="36"/>
      <c r="H28" s="36"/>
      <c r="I28" s="36"/>
      <c r="J28" s="36"/>
    </row>
    <row r="29" spans="1:10" x14ac:dyDescent="0.3">
      <c r="A29" s="24"/>
      <c r="B29" s="25"/>
    </row>
    <row r="30" spans="1:10" x14ac:dyDescent="0.3">
      <c r="A30" s="35" t="s">
        <v>32</v>
      </c>
      <c r="B30" s="35"/>
      <c r="C30" s="35"/>
      <c r="D30" s="35"/>
      <c r="E30" s="35"/>
      <c r="F30" s="35"/>
      <c r="G30" s="35"/>
      <c r="H30" s="35"/>
      <c r="I30" s="35"/>
      <c r="J30" s="35"/>
    </row>
    <row r="31" spans="1:10" x14ac:dyDescent="0.3">
      <c r="A31" s="24"/>
      <c r="B31" s="25"/>
    </row>
    <row r="32" spans="1:10" x14ac:dyDescent="0.3">
      <c r="A32" s="24"/>
      <c r="B32" s="25"/>
    </row>
    <row r="33" spans="1:10" ht="15" customHeight="1" thickBot="1" x14ac:dyDescent="0.35">
      <c r="A33" s="30"/>
      <c r="B33" s="30"/>
      <c r="C33" s="30"/>
      <c r="D33" s="30"/>
      <c r="E33" s="30"/>
      <c r="F33" s="30"/>
      <c r="G33" s="30"/>
      <c r="H33" s="30"/>
      <c r="I33" s="30"/>
      <c r="J33" s="30"/>
    </row>
    <row r="34" spans="1:10" x14ac:dyDescent="0.3">
      <c r="A34" s="33" t="s">
        <v>22</v>
      </c>
      <c r="B34" s="33"/>
      <c r="C34" s="33"/>
      <c r="D34" s="33"/>
      <c r="E34" s="33"/>
      <c r="F34" s="33"/>
      <c r="G34" s="33"/>
      <c r="H34" s="33"/>
      <c r="I34" s="33"/>
      <c r="J34" s="33"/>
    </row>
    <row r="35" spans="1:10" x14ac:dyDescent="0.3">
      <c r="A35" s="33" t="s">
        <v>23</v>
      </c>
      <c r="B35" s="33"/>
      <c r="C35" s="33"/>
      <c r="D35" s="33"/>
      <c r="E35" s="33"/>
      <c r="F35" s="33"/>
      <c r="G35" s="33"/>
      <c r="H35" s="33"/>
      <c r="I35" s="33"/>
      <c r="J35" s="33"/>
    </row>
    <row r="36" spans="1:10" x14ac:dyDescent="0.3">
      <c r="A36" s="33" t="s">
        <v>24</v>
      </c>
      <c r="B36" s="33"/>
      <c r="C36" s="33"/>
      <c r="D36" s="33"/>
      <c r="E36" s="33"/>
      <c r="F36" s="33"/>
      <c r="G36" s="33"/>
      <c r="H36" s="33"/>
      <c r="I36" s="33"/>
      <c r="J36" s="33"/>
    </row>
  </sheetData>
  <sheetProtection algorithmName="SHA-512" hashValue="y029tygTiVaUzPVI8tEs6AYRdKLgvK1jiCH0PS5dDy8hrEzLJbKGNIBCNAivAwf7PWrORb7l9UxM8nWFiGO4ZA==" saltValue="+rGiQ6RC+hSYUr0x98Hh3g==" spinCount="100000" sheet="1" objects="1" scenarios="1"/>
  <protectedRanges>
    <protectedRange sqref="B20:B25" name="P2023"/>
  </protectedRanges>
  <mergeCells count="7">
    <mergeCell ref="D20:H22"/>
    <mergeCell ref="A34:J34"/>
    <mergeCell ref="A35:J35"/>
    <mergeCell ref="A36:J36"/>
    <mergeCell ref="A17:B17"/>
    <mergeCell ref="A30:J30"/>
    <mergeCell ref="A28:J28"/>
  </mergeCells>
  <hyperlinks>
    <hyperlink ref="A30:J30" r:id="rId1" display="Retrouvez notre campagne Stop au bénévolat en cliquant ici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5:N52"/>
  <sheetViews>
    <sheetView showGridLines="0" topLeftCell="A16" zoomScale="98" zoomScaleNormal="100" workbookViewId="0">
      <selection activeCell="C48" sqref="C48"/>
    </sheetView>
  </sheetViews>
  <sheetFormatPr baseColWidth="10" defaultRowHeight="14.4" x14ac:dyDescent="0.3"/>
  <cols>
    <col min="1" max="1" width="22.5546875" bestFit="1" customWidth="1"/>
    <col min="2" max="2" width="11.5546875" bestFit="1" customWidth="1"/>
    <col min="3" max="3" width="10.88671875" bestFit="1" customWidth="1"/>
    <col min="4" max="9" width="9.5546875" bestFit="1" customWidth="1"/>
    <col min="10" max="10" width="10.44140625" bestFit="1" customWidth="1"/>
    <col min="11" max="11" width="9.5546875" bestFit="1" customWidth="1"/>
    <col min="12" max="12" width="10.109375" bestFit="1" customWidth="1"/>
    <col min="13" max="13" width="10" bestFit="1" customWidth="1"/>
    <col min="14" max="14" width="14.88671875" bestFit="1" customWidth="1"/>
  </cols>
  <sheetData>
    <row r="15" spans="1:14" ht="18" x14ac:dyDescent="0.35">
      <c r="A15" s="5" t="s">
        <v>18</v>
      </c>
      <c r="J15" s="4" t="s">
        <v>35</v>
      </c>
    </row>
    <row r="16" spans="1:14" x14ac:dyDescent="0.3">
      <c r="A16" s="2">
        <v>2023</v>
      </c>
      <c r="B16" s="2" t="s">
        <v>0</v>
      </c>
      <c r="C16" s="2" t="s">
        <v>1</v>
      </c>
      <c r="D16" s="2" t="s">
        <v>2</v>
      </c>
      <c r="E16" s="2" t="s">
        <v>3</v>
      </c>
      <c r="F16" s="2" t="s">
        <v>4</v>
      </c>
      <c r="G16" s="2" t="s">
        <v>5</v>
      </c>
      <c r="H16" s="2" t="s">
        <v>6</v>
      </c>
      <c r="I16" s="2" t="s">
        <v>7</v>
      </c>
      <c r="J16" s="2" t="s">
        <v>8</v>
      </c>
      <c r="K16" s="2" t="s">
        <v>9</v>
      </c>
      <c r="L16" s="2" t="s">
        <v>10</v>
      </c>
      <c r="M16" s="2" t="s">
        <v>11</v>
      </c>
      <c r="N16" s="17"/>
    </row>
    <row r="17" spans="1:14" x14ac:dyDescent="0.3">
      <c r="A17" s="1" t="s">
        <v>15</v>
      </c>
      <c r="B17" s="6">
        <v>0</v>
      </c>
      <c r="C17" s="6">
        <v>0</v>
      </c>
      <c r="D17" s="6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18"/>
    </row>
    <row r="18" spans="1:14" x14ac:dyDescent="0.3">
      <c r="A18" s="1" t="s">
        <v>14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18"/>
    </row>
    <row r="19" spans="1:14" x14ac:dyDescent="0.3">
      <c r="A19" s="1" t="s">
        <v>36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8"/>
    </row>
    <row r="20" spans="1:14" x14ac:dyDescent="0.3">
      <c r="A20" s="1" t="s">
        <v>19</v>
      </c>
      <c r="B20" s="12">
        <v>1</v>
      </c>
      <c r="C20" s="12">
        <v>1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>
        <v>1</v>
      </c>
      <c r="N20" s="19"/>
    </row>
    <row r="21" spans="1:14" x14ac:dyDescent="0.3">
      <c r="A21" s="1" t="s">
        <v>12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2" t="s">
        <v>16</v>
      </c>
    </row>
    <row r="22" spans="1:14" hidden="1" x14ac:dyDescent="0.3">
      <c r="A22" s="1" t="s">
        <v>20</v>
      </c>
      <c r="B22" s="14">
        <f t="shared" ref="B22:M22" si="0">B21*24</f>
        <v>0</v>
      </c>
      <c r="C22" s="14">
        <f t="shared" si="0"/>
        <v>0</v>
      </c>
      <c r="D22" s="14">
        <f t="shared" si="0"/>
        <v>0</v>
      </c>
      <c r="E22" s="14">
        <f t="shared" si="0"/>
        <v>0</v>
      </c>
      <c r="F22" s="14">
        <f t="shared" si="0"/>
        <v>0</v>
      </c>
      <c r="G22" s="14">
        <f t="shared" si="0"/>
        <v>0</v>
      </c>
      <c r="H22" s="14">
        <f t="shared" si="0"/>
        <v>0</v>
      </c>
      <c r="I22" s="14">
        <f t="shared" si="0"/>
        <v>0</v>
      </c>
      <c r="J22" s="14">
        <f t="shared" si="0"/>
        <v>0</v>
      </c>
      <c r="K22" s="14">
        <f t="shared" si="0"/>
        <v>0</v>
      </c>
      <c r="L22" s="14">
        <f t="shared" si="0"/>
        <v>0</v>
      </c>
      <c r="M22" s="14">
        <f t="shared" si="0"/>
        <v>0</v>
      </c>
    </row>
    <row r="23" spans="1:14" s="4" customFormat="1" x14ac:dyDescent="0.3">
      <c r="A23" s="3" t="s">
        <v>13</v>
      </c>
      <c r="B23" s="7">
        <f>IF(B22&lt;15,((((B17+B18+(B19*B20))/151.67)*1.25)*B22),((((B17+B18(B19*B20))/151.67)*1.25)*14)+((((B17+B18(B19*B20))/151.67)*1.27)*(B22-14)))</f>
        <v>0</v>
      </c>
      <c r="C23" s="7">
        <f t="shared" ref="C23:M23" si="1">IF(C22&lt;15,((((C17+C18+(C19*C20))/151.67)*1.25)*C22),((((C17+C18(C19*C20))/151.67)*1.25)*14)+((((C17+C18(C19*C20))/151.67)*1.27)*(C22-14)))</f>
        <v>0</v>
      </c>
      <c r="D23" s="7">
        <f t="shared" si="1"/>
        <v>0</v>
      </c>
      <c r="E23" s="7">
        <f t="shared" si="1"/>
        <v>0</v>
      </c>
      <c r="F23" s="7">
        <f t="shared" si="1"/>
        <v>0</v>
      </c>
      <c r="G23" s="7">
        <f t="shared" si="1"/>
        <v>0</v>
      </c>
      <c r="H23" s="7">
        <f t="shared" si="1"/>
        <v>0</v>
      </c>
      <c r="I23" s="7">
        <f t="shared" si="1"/>
        <v>0</v>
      </c>
      <c r="J23" s="7">
        <f t="shared" si="1"/>
        <v>0</v>
      </c>
      <c r="K23" s="7">
        <f t="shared" si="1"/>
        <v>0</v>
      </c>
      <c r="L23" s="7">
        <f t="shared" si="1"/>
        <v>0</v>
      </c>
      <c r="M23" s="7">
        <f t="shared" si="1"/>
        <v>0</v>
      </c>
      <c r="N23" s="7">
        <f>SUM(B23:M23)</f>
        <v>0</v>
      </c>
    </row>
    <row r="24" spans="1:14" x14ac:dyDescent="0.3">
      <c r="A24" s="2">
        <v>2022</v>
      </c>
      <c r="B24" s="8" t="s">
        <v>0</v>
      </c>
      <c r="C24" s="8" t="s">
        <v>1</v>
      </c>
      <c r="D24" s="8" t="s">
        <v>2</v>
      </c>
      <c r="E24" s="8" t="s">
        <v>3</v>
      </c>
      <c r="F24" s="8" t="s">
        <v>4</v>
      </c>
      <c r="G24" s="8" t="s">
        <v>5</v>
      </c>
      <c r="H24" s="8" t="s">
        <v>6</v>
      </c>
      <c r="I24" s="8" t="s">
        <v>7</v>
      </c>
      <c r="J24" s="8" t="s">
        <v>8</v>
      </c>
      <c r="K24" s="8" t="s">
        <v>9</v>
      </c>
      <c r="L24" s="8" t="s">
        <v>10</v>
      </c>
      <c r="M24" s="8" t="s">
        <v>11</v>
      </c>
      <c r="N24" s="8" t="s">
        <v>16</v>
      </c>
    </row>
    <row r="25" spans="1:14" x14ac:dyDescent="0.3">
      <c r="A25" s="1" t="s">
        <v>15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18"/>
    </row>
    <row r="26" spans="1:14" x14ac:dyDescent="0.3">
      <c r="A26" s="1" t="s">
        <v>14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18"/>
    </row>
    <row r="27" spans="1:14" x14ac:dyDescent="0.3">
      <c r="A27" s="1" t="s">
        <v>36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8"/>
    </row>
    <row r="28" spans="1:14" s="4" customFormat="1" x14ac:dyDescent="0.3">
      <c r="A28" s="1" t="s">
        <v>19</v>
      </c>
      <c r="B28" s="12">
        <v>1</v>
      </c>
      <c r="C28" s="12">
        <v>1</v>
      </c>
      <c r="D28" s="12">
        <v>1</v>
      </c>
      <c r="E28" s="12">
        <v>1</v>
      </c>
      <c r="F28" s="12">
        <v>1</v>
      </c>
      <c r="G28" s="12">
        <v>1</v>
      </c>
      <c r="H28" s="12">
        <v>1</v>
      </c>
      <c r="I28" s="12">
        <v>1</v>
      </c>
      <c r="J28" s="12">
        <v>1</v>
      </c>
      <c r="K28" s="12">
        <v>1</v>
      </c>
      <c r="L28" s="12">
        <v>1</v>
      </c>
      <c r="M28" s="12">
        <v>1</v>
      </c>
      <c r="N28" s="19"/>
    </row>
    <row r="29" spans="1:14" x14ac:dyDescent="0.3">
      <c r="A29" s="1" t="s">
        <v>12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2" t="s">
        <v>16</v>
      </c>
    </row>
    <row r="30" spans="1:14" hidden="1" x14ac:dyDescent="0.3">
      <c r="A30" s="1" t="s">
        <v>20</v>
      </c>
      <c r="B30" s="14">
        <f>B29*24</f>
        <v>0</v>
      </c>
      <c r="C30" s="14">
        <f t="shared" ref="C30:M30" si="2">C29*24</f>
        <v>0</v>
      </c>
      <c r="D30" s="14">
        <f t="shared" si="2"/>
        <v>0</v>
      </c>
      <c r="E30" s="14">
        <f t="shared" si="2"/>
        <v>0</v>
      </c>
      <c r="F30" s="14">
        <f t="shared" si="2"/>
        <v>0</v>
      </c>
      <c r="G30" s="14">
        <f t="shared" si="2"/>
        <v>0</v>
      </c>
      <c r="H30" s="14">
        <f t="shared" si="2"/>
        <v>0</v>
      </c>
      <c r="I30" s="14">
        <f t="shared" si="2"/>
        <v>0</v>
      </c>
      <c r="J30" s="14">
        <f t="shared" si="2"/>
        <v>0</v>
      </c>
      <c r="K30" s="14">
        <f t="shared" si="2"/>
        <v>0</v>
      </c>
      <c r="L30" s="14">
        <f t="shared" si="2"/>
        <v>0</v>
      </c>
      <c r="M30" s="14">
        <f t="shared" si="2"/>
        <v>0</v>
      </c>
    </row>
    <row r="31" spans="1:14" x14ac:dyDescent="0.3">
      <c r="A31" s="3" t="s">
        <v>13</v>
      </c>
      <c r="B31" s="7">
        <f>IF(B30&lt;15,((((B25+B26+(B27*B28))/151.67)*1.25)*B30),((((B25+B26(B27*B28))/151.67)*1.25)*14)+((((B25+B26(B27*B28))/151.67)*1.27)*(B30-14)))</f>
        <v>0</v>
      </c>
      <c r="C31" s="7">
        <f t="shared" ref="C31" si="3">IF(C30&lt;15,((((C25+C26+(C27*C28))/151.67)*1.25)*C30),((((C25+C26(C27*C28))/151.67)*1.25)*14)+((((C25+C26(C27*C28))/151.67)*1.27)*(C30-14)))</f>
        <v>0</v>
      </c>
      <c r="D31" s="7">
        <f t="shared" ref="D31" si="4">IF(D30&lt;15,((((D25+D26+(D27*D28))/151.67)*1.25)*D30),((((D25+D26(D27*D28))/151.67)*1.25)*14)+((((D25+D26(D27*D28))/151.67)*1.27)*(D30-14)))</f>
        <v>0</v>
      </c>
      <c r="E31" s="7">
        <f t="shared" ref="E31" si="5">IF(E30&lt;15,((((E25+E26+(E27*E28))/151.67)*1.25)*E30),((((E25+E26(E27*E28))/151.67)*1.25)*14)+((((E25+E26(E27*E28))/151.67)*1.27)*(E30-14)))</f>
        <v>0</v>
      </c>
      <c r="F31" s="7">
        <f t="shared" ref="F31" si="6">IF(F30&lt;15,((((F25+F26+(F27*F28))/151.67)*1.25)*F30),((((F25+F26(F27*F28))/151.67)*1.25)*14)+((((F25+F26(F27*F28))/151.67)*1.27)*(F30-14)))</f>
        <v>0</v>
      </c>
      <c r="G31" s="7">
        <f t="shared" ref="G31" si="7">IF(G30&lt;15,((((G25+G26+(G27*G28))/151.67)*1.25)*G30),((((G25+G26(G27*G28))/151.67)*1.25)*14)+((((G25+G26(G27*G28))/151.67)*1.27)*(G30-14)))</f>
        <v>0</v>
      </c>
      <c r="H31" s="7">
        <f t="shared" ref="H31" si="8">IF(H30&lt;15,((((H25+H26+(H27*H28))/151.67)*1.25)*H30),((((H25+H26(H27*H28))/151.67)*1.25)*14)+((((H25+H26(H27*H28))/151.67)*1.27)*(H30-14)))</f>
        <v>0</v>
      </c>
      <c r="I31" s="7">
        <f t="shared" ref="I31" si="9">IF(I30&lt;15,((((I25+I26+(I27*I28))/151.67)*1.25)*I30),((((I25+I26(I27*I28))/151.67)*1.25)*14)+((((I25+I26(I27*I28))/151.67)*1.27)*(I30-14)))</f>
        <v>0</v>
      </c>
      <c r="J31" s="7">
        <f t="shared" ref="J31" si="10">IF(J30&lt;15,((((J25+J26+(J27*J28))/151.67)*1.25)*J30),((((J25+J26(J27*J28))/151.67)*1.25)*14)+((((J25+J26(J27*J28))/151.67)*1.27)*(J30-14)))</f>
        <v>0</v>
      </c>
      <c r="K31" s="7">
        <f t="shared" ref="K31" si="11">IF(K30&lt;15,((((K25+K26+(K27*K28))/151.67)*1.25)*K30),((((K25+K26(K27*K28))/151.67)*1.25)*14)+((((K25+K26(K27*K28))/151.67)*1.27)*(K30-14)))</f>
        <v>0</v>
      </c>
      <c r="L31" s="7">
        <f t="shared" ref="L31" si="12">IF(L30&lt;15,((((L25+L26+(L27*L28))/151.67)*1.25)*L30),((((L25+L26(L27*L28))/151.67)*1.25)*14)+((((L25+L26(L27*L28))/151.67)*1.27)*(L30-14)))</f>
        <v>0</v>
      </c>
      <c r="M31" s="7">
        <f t="shared" ref="M31" si="13">IF(M30&lt;15,((((M25+M26+(M27*M28))/151.67)*1.25)*M30),((((M25+M26(M27*M28))/151.67)*1.25)*14)+((((M25+M26(M27*M28))/151.67)*1.27)*(M30-14)))</f>
        <v>0</v>
      </c>
      <c r="N31" s="7">
        <f>SUM(B31:M31)</f>
        <v>0</v>
      </c>
    </row>
    <row r="32" spans="1:14" x14ac:dyDescent="0.3">
      <c r="A32" s="2">
        <v>2021</v>
      </c>
      <c r="B32" s="8" t="s">
        <v>0</v>
      </c>
      <c r="C32" s="8" t="s">
        <v>1</v>
      </c>
      <c r="D32" s="8" t="s">
        <v>2</v>
      </c>
      <c r="E32" s="8" t="s">
        <v>3</v>
      </c>
      <c r="F32" s="8" t="s">
        <v>4</v>
      </c>
      <c r="G32" s="8" t="s">
        <v>5</v>
      </c>
      <c r="H32" s="8" t="s">
        <v>6</v>
      </c>
      <c r="I32" s="8" t="s">
        <v>7</v>
      </c>
      <c r="J32" s="8" t="s">
        <v>8</v>
      </c>
      <c r="K32" s="8" t="s">
        <v>9</v>
      </c>
      <c r="L32" s="8" t="s">
        <v>10</v>
      </c>
      <c r="M32" s="8" t="s">
        <v>11</v>
      </c>
      <c r="N32" s="8" t="s">
        <v>16</v>
      </c>
    </row>
    <row r="33" spans="1:14" x14ac:dyDescent="0.3">
      <c r="A33" s="1" t="s">
        <v>15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18"/>
    </row>
    <row r="34" spans="1:14" x14ac:dyDescent="0.3">
      <c r="A34" s="1" t="s">
        <v>14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8"/>
    </row>
    <row r="35" spans="1:14" x14ac:dyDescent="0.3">
      <c r="A35" s="1" t="s">
        <v>36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8"/>
    </row>
    <row r="36" spans="1:14" s="4" customFormat="1" x14ac:dyDescent="0.3">
      <c r="A36" s="1" t="s">
        <v>19</v>
      </c>
      <c r="B36" s="12">
        <v>1</v>
      </c>
      <c r="C36" s="12">
        <v>1</v>
      </c>
      <c r="D36" s="12">
        <v>1</v>
      </c>
      <c r="E36" s="12">
        <v>1</v>
      </c>
      <c r="F36" s="12">
        <v>1</v>
      </c>
      <c r="G36" s="12">
        <v>1</v>
      </c>
      <c r="H36" s="12">
        <v>1</v>
      </c>
      <c r="I36" s="12">
        <v>1</v>
      </c>
      <c r="J36" s="12">
        <v>1</v>
      </c>
      <c r="K36" s="12">
        <v>1</v>
      </c>
      <c r="L36" s="12">
        <v>1</v>
      </c>
      <c r="M36" s="12">
        <v>1</v>
      </c>
      <c r="N36" s="19"/>
    </row>
    <row r="37" spans="1:14" x14ac:dyDescent="0.3">
      <c r="A37" s="1" t="s">
        <v>12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2" t="s">
        <v>16</v>
      </c>
    </row>
    <row r="38" spans="1:14" hidden="1" x14ac:dyDescent="0.3">
      <c r="A38" s="1" t="s">
        <v>20</v>
      </c>
      <c r="B38" s="14">
        <f t="shared" ref="B38:M38" si="14">B37*24</f>
        <v>0</v>
      </c>
      <c r="C38" s="14">
        <f t="shared" si="14"/>
        <v>0</v>
      </c>
      <c r="D38" s="14">
        <f t="shared" si="14"/>
        <v>0</v>
      </c>
      <c r="E38" s="14">
        <f t="shared" si="14"/>
        <v>0</v>
      </c>
      <c r="F38" s="14">
        <f t="shared" si="14"/>
        <v>0</v>
      </c>
      <c r="G38" s="14">
        <f t="shared" si="14"/>
        <v>0</v>
      </c>
      <c r="H38" s="14">
        <f t="shared" si="14"/>
        <v>0</v>
      </c>
      <c r="I38" s="14">
        <f t="shared" si="14"/>
        <v>0</v>
      </c>
      <c r="J38" s="14">
        <f t="shared" si="14"/>
        <v>0</v>
      </c>
      <c r="K38" s="14">
        <f t="shared" si="14"/>
        <v>0</v>
      </c>
      <c r="L38" s="14">
        <f t="shared" si="14"/>
        <v>0</v>
      </c>
      <c r="M38" s="14">
        <f t="shared" si="14"/>
        <v>0</v>
      </c>
    </row>
    <row r="39" spans="1:14" x14ac:dyDescent="0.3">
      <c r="A39" s="3" t="s">
        <v>13</v>
      </c>
      <c r="B39" s="7">
        <f>IF(B38&lt;15,((((B33+B34+(B35*B36))/151.67)*1.25)*B38),((((B33+B34(B35*B36))/151.67)*1.25)*14)+((((B33+B34(B35*B36))/151.67)*1.27)*(B38-14)))</f>
        <v>0</v>
      </c>
      <c r="C39" s="7">
        <f t="shared" ref="C39" si="15">IF(C38&lt;15,((((C33+C34+(C35*C36))/151.67)*1.25)*C38),((((C33+C34(C35*C36))/151.67)*1.25)*14)+((((C33+C34(C35*C36))/151.67)*1.27)*(C38-14)))</f>
        <v>0</v>
      </c>
      <c r="D39" s="7">
        <f t="shared" ref="D39" si="16">IF(D38&lt;15,((((D33+D34+(D35*D36))/151.67)*1.25)*D38),((((D33+D34(D35*D36))/151.67)*1.25)*14)+((((D33+D34(D35*D36))/151.67)*1.27)*(D38-14)))</f>
        <v>0</v>
      </c>
      <c r="E39" s="7">
        <f t="shared" ref="E39" si="17">IF(E38&lt;15,((((E33+E34+(E35*E36))/151.67)*1.25)*E38),((((E33+E34(E35*E36))/151.67)*1.25)*14)+((((E33+E34(E35*E36))/151.67)*1.27)*(E38-14)))</f>
        <v>0</v>
      </c>
      <c r="F39" s="7">
        <f t="shared" ref="F39" si="18">IF(F38&lt;15,((((F33+F34+(F35*F36))/151.67)*1.25)*F38),((((F33+F34(F35*F36))/151.67)*1.25)*14)+((((F33+F34(F35*F36))/151.67)*1.27)*(F38-14)))</f>
        <v>0</v>
      </c>
      <c r="G39" s="7">
        <f t="shared" ref="G39" si="19">IF(G38&lt;15,((((G33+G34+(G35*G36))/151.67)*1.25)*G38),((((G33+G34(G35*G36))/151.67)*1.25)*14)+((((G33+G34(G35*G36))/151.67)*1.27)*(G38-14)))</f>
        <v>0</v>
      </c>
      <c r="H39" s="7">
        <f t="shared" ref="H39" si="20">IF(H38&lt;15,((((H33+H34+(H35*H36))/151.67)*1.25)*H38),((((H33+H34(H35*H36))/151.67)*1.25)*14)+((((H33+H34(H35*H36))/151.67)*1.27)*(H38-14)))</f>
        <v>0</v>
      </c>
      <c r="I39" s="7">
        <f t="shared" ref="I39" si="21">IF(I38&lt;15,((((I33+I34+(I35*I36))/151.67)*1.25)*I38),((((I33+I34(I35*I36))/151.67)*1.25)*14)+((((I33+I34(I35*I36))/151.67)*1.27)*(I38-14)))</f>
        <v>0</v>
      </c>
      <c r="J39" s="7">
        <f t="shared" ref="J39" si="22">IF(J38&lt;15,((((J33+J34+(J35*J36))/151.67)*1.25)*J38),((((J33+J34(J35*J36))/151.67)*1.25)*14)+((((J33+J34(J35*J36))/151.67)*1.27)*(J38-14)))</f>
        <v>0</v>
      </c>
      <c r="K39" s="7">
        <f t="shared" ref="K39" si="23">IF(K38&lt;15,((((K33+K34+(K35*K36))/151.67)*1.25)*K38),((((K33+K34(K35*K36))/151.67)*1.25)*14)+((((K33+K34(K35*K36))/151.67)*1.27)*(K38-14)))</f>
        <v>0</v>
      </c>
      <c r="L39" s="7">
        <f t="shared" ref="L39" si="24">IF(L38&lt;15,((((L33+L34+(L35*L36))/151.67)*1.25)*L38),((((L33+L34(L35*L36))/151.67)*1.25)*14)+((((L33+L34(L35*L36))/151.67)*1.27)*(L38-14)))</f>
        <v>0</v>
      </c>
      <c r="M39" s="7">
        <f t="shared" ref="M39" si="25">IF(M38&lt;15,((((M33+M34+(M35*M36))/151.67)*1.25)*M38),((((M33+M34(M35*M36))/151.67)*1.25)*14)+((((M33+M34(M35*M36))/151.67)*1.27)*(M38-14)))</f>
        <v>0</v>
      </c>
      <c r="N39" s="7">
        <f>SUM(B39:M39)</f>
        <v>0</v>
      </c>
    </row>
    <row r="40" spans="1:14" x14ac:dyDescent="0.3">
      <c r="A40" s="2">
        <v>2020</v>
      </c>
      <c r="B40" s="8" t="s">
        <v>0</v>
      </c>
      <c r="C40" s="8" t="s">
        <v>1</v>
      </c>
      <c r="D40" s="8" t="s">
        <v>2</v>
      </c>
      <c r="E40" s="8" t="s">
        <v>3</v>
      </c>
      <c r="F40" s="8" t="s">
        <v>4</v>
      </c>
      <c r="G40" s="8" t="s">
        <v>5</v>
      </c>
      <c r="H40" s="8" t="s">
        <v>6</v>
      </c>
      <c r="I40" s="8" t="s">
        <v>7</v>
      </c>
      <c r="J40" s="8" t="s">
        <v>8</v>
      </c>
      <c r="K40" s="8" t="s">
        <v>9</v>
      </c>
      <c r="L40" s="8" t="s">
        <v>10</v>
      </c>
      <c r="M40" s="8" t="s">
        <v>11</v>
      </c>
      <c r="N40" s="8" t="s">
        <v>16</v>
      </c>
    </row>
    <row r="41" spans="1:14" x14ac:dyDescent="0.3">
      <c r="A41" s="1" t="s">
        <v>15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18"/>
    </row>
    <row r="42" spans="1:14" x14ac:dyDescent="0.3">
      <c r="A42" s="1" t="s">
        <v>14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18"/>
    </row>
    <row r="43" spans="1:14" x14ac:dyDescent="0.3">
      <c r="A43" s="1" t="s">
        <v>36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8"/>
    </row>
    <row r="44" spans="1:14" s="4" customFormat="1" x14ac:dyDescent="0.3">
      <c r="A44" s="1" t="s">
        <v>19</v>
      </c>
      <c r="B44" s="12">
        <v>1</v>
      </c>
      <c r="C44" s="12">
        <v>1</v>
      </c>
      <c r="D44" s="12">
        <v>1</v>
      </c>
      <c r="E44" s="12">
        <v>1</v>
      </c>
      <c r="F44" s="12">
        <v>1</v>
      </c>
      <c r="G44" s="12">
        <v>1</v>
      </c>
      <c r="H44" s="12">
        <v>1</v>
      </c>
      <c r="I44" s="12">
        <v>1</v>
      </c>
      <c r="J44" s="12">
        <v>1</v>
      </c>
      <c r="K44" s="12">
        <v>1</v>
      </c>
      <c r="L44" s="12">
        <v>1</v>
      </c>
      <c r="M44" s="12">
        <v>1</v>
      </c>
      <c r="N44" s="19"/>
    </row>
    <row r="45" spans="1:14" x14ac:dyDescent="0.3">
      <c r="A45" s="1" t="s">
        <v>12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2" t="s">
        <v>16</v>
      </c>
    </row>
    <row r="46" spans="1:14" hidden="1" x14ac:dyDescent="0.3">
      <c r="A46" s="1" t="s">
        <v>20</v>
      </c>
      <c r="B46" s="14">
        <f t="shared" ref="B46:C46" si="26">B45*24</f>
        <v>0</v>
      </c>
      <c r="C46" s="14">
        <f t="shared" si="26"/>
        <v>0</v>
      </c>
      <c r="D46" s="14">
        <f t="shared" ref="D46:M46" si="27">D45*24</f>
        <v>0</v>
      </c>
      <c r="E46" s="14">
        <f t="shared" si="27"/>
        <v>0</v>
      </c>
      <c r="F46" s="14">
        <f t="shared" si="27"/>
        <v>0</v>
      </c>
      <c r="G46" s="14">
        <f t="shared" si="27"/>
        <v>0</v>
      </c>
      <c r="H46" s="14">
        <f t="shared" si="27"/>
        <v>0</v>
      </c>
      <c r="I46" s="14">
        <f t="shared" si="27"/>
        <v>0</v>
      </c>
      <c r="J46" s="14">
        <f t="shared" si="27"/>
        <v>0</v>
      </c>
      <c r="K46" s="14">
        <f t="shared" si="27"/>
        <v>0</v>
      </c>
      <c r="L46" s="14">
        <f t="shared" si="27"/>
        <v>0</v>
      </c>
      <c r="M46" s="14">
        <f t="shared" si="27"/>
        <v>0</v>
      </c>
    </row>
    <row r="47" spans="1:14" x14ac:dyDescent="0.3">
      <c r="A47" s="3" t="s">
        <v>13</v>
      </c>
      <c r="B47" s="7">
        <f>IF(B46&lt;15,((((B41+B42+(B43*B44))/151.67)*1.25)*B46),((((B41+B42(B43*B44))/151.67)*1.25)*14)+((((B41+B42(B43*B44))/151.67)*1.27)*(B46-14)))</f>
        <v>0</v>
      </c>
      <c r="C47" s="7">
        <f t="shared" ref="C47" si="28">IF(C46&lt;15,((((C41+C42+(C43*C44))/151.67)*1.25)*C46),((((C41+C42(C43*C44))/151.67)*1.25)*14)+((((C41+C42(C43*C44))/151.67)*1.27)*(C46-14)))</f>
        <v>0</v>
      </c>
      <c r="D47" s="7">
        <f t="shared" ref="D47" si="29">IF(D46&lt;15,((((D41+D42+(D43*D44))/151.67)*1.25)*D46),((((D41+D42(D43*D44))/151.67)*1.25)*14)+((((D41+D42(D43*D44))/151.67)*1.27)*(D46-14)))</f>
        <v>0</v>
      </c>
      <c r="E47" s="7">
        <f t="shared" ref="E47" si="30">IF(E46&lt;15,((((E41+E42+(E43*E44))/151.67)*1.25)*E46),((((E41+E42(E43*E44))/151.67)*1.25)*14)+((((E41+E42(E43*E44))/151.67)*1.27)*(E46-14)))</f>
        <v>0</v>
      </c>
      <c r="F47" s="7">
        <f t="shared" ref="F47" si="31">IF(F46&lt;15,((((F41+F42+(F43*F44))/151.67)*1.25)*F46),((((F41+F42(F43*F44))/151.67)*1.25)*14)+((((F41+F42(F43*F44))/151.67)*1.27)*(F46-14)))</f>
        <v>0</v>
      </c>
      <c r="G47" s="7">
        <f t="shared" ref="G47" si="32">IF(G46&lt;15,((((G41+G42+(G43*G44))/151.67)*1.25)*G46),((((G41+G42(G43*G44))/151.67)*1.25)*14)+((((G41+G42(G43*G44))/151.67)*1.27)*(G46-14)))</f>
        <v>0</v>
      </c>
      <c r="H47" s="7">
        <f t="shared" ref="H47" si="33">IF(H46&lt;15,((((H41+H42+(H43*H44))/151.67)*1.25)*H46),((((H41+H42(H43*H44))/151.67)*1.25)*14)+((((H41+H42(H43*H44))/151.67)*1.27)*(H46-14)))</f>
        <v>0</v>
      </c>
      <c r="I47" s="7">
        <f t="shared" ref="I47" si="34">IF(I46&lt;15,((((I41+I42+(I43*I44))/151.67)*1.25)*I46),((((I41+I42(I43*I44))/151.67)*1.25)*14)+((((I41+I42(I43*I44))/151.67)*1.27)*(I46-14)))</f>
        <v>0</v>
      </c>
      <c r="J47" s="7">
        <f t="shared" ref="J47" si="35">IF(J46&lt;15,((((J41+J42+(J43*J44))/151.67)*1.25)*J46),((((J41+J42(J43*J44))/151.67)*1.25)*14)+((((J41+J42(J43*J44))/151.67)*1.27)*(J46-14)))</f>
        <v>0</v>
      </c>
      <c r="K47" s="7">
        <f t="shared" ref="K47" si="36">IF(K46&lt;15,((((K41+K42+(K43*K44))/151.67)*1.25)*K46),((((K41+K42(K43*K44))/151.67)*1.25)*14)+((((K41+K42(K43*K44))/151.67)*1.27)*(K46-14)))</f>
        <v>0</v>
      </c>
      <c r="L47" s="7">
        <f t="shared" ref="L47" si="37">IF(L46&lt;15,((((L41+L42+(L43*L44))/151.67)*1.25)*L46),((((L41+L42(L43*L44))/151.67)*1.25)*14)+((((L41+L42(L43*L44))/151.67)*1.27)*(L46-14)))</f>
        <v>0</v>
      </c>
      <c r="M47" s="7">
        <f t="shared" ref="M47" si="38">IF(M46&lt;15,((((M41+M42+(M43*M44))/151.67)*1.25)*M46),((((M41+M42(M43*M44))/151.67)*1.25)*14)+((((M41+M42(M43*M44))/151.67)*1.27)*(M46-14)))</f>
        <v>0</v>
      </c>
      <c r="N47" s="7">
        <f>SUM(B47:M47)</f>
        <v>0</v>
      </c>
    </row>
    <row r="48" spans="1:14" ht="18" x14ac:dyDescent="0.3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0" t="s">
        <v>17</v>
      </c>
      <c r="N48" s="11">
        <f>N23+N31+N39+N47</f>
        <v>0</v>
      </c>
    </row>
    <row r="49" spans="1:14" ht="15" thickBot="1" x14ac:dyDescent="0.3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x14ac:dyDescent="0.3">
      <c r="A50" s="37" t="s">
        <v>22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3">
      <c r="A51" s="33" t="s">
        <v>23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x14ac:dyDescent="0.3">
      <c r="A52" s="33" t="s">
        <v>24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sheetProtection algorithmName="SHA-512" hashValue="GGcqRYFGjHqrNE2bwUqbxnfLUqzpAFhNotOttTB3cTmUocv7zKgaZfRkYdDuhtivP8FysAnuPvZW+dmLAE3zSA==" saltValue="+fKm2BSOoJYPMMKtLAitYw==" spinCount="100000" sheet="1" objects="1" scenarios="1"/>
  <protectedRanges>
    <protectedRange sqref="B25:M30 B33:M38 B41:M46 B17:M22" name="P2023"/>
  </protectedRanges>
  <mergeCells count="3">
    <mergeCell ref="A50:N50"/>
    <mergeCell ref="A51:N51"/>
    <mergeCell ref="A52:N52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"/>
  <sheetViews>
    <sheetView workbookViewId="0">
      <selection activeCell="B3" sqref="B3"/>
    </sheetView>
  </sheetViews>
  <sheetFormatPr baseColWidth="10" defaultRowHeight="14.4" x14ac:dyDescent="0.3"/>
  <sheetData>
    <row r="1" spans="1:13" x14ac:dyDescent="0.3">
      <c r="A1" t="s">
        <v>21</v>
      </c>
    </row>
    <row r="2" spans="1:13" x14ac:dyDescent="0.3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 x14ac:dyDescent="0.3">
      <c r="A3" s="2">
        <v>2023</v>
      </c>
      <c r="B3" s="15">
        <v>4.8499999999999996</v>
      </c>
      <c r="C3" s="15">
        <v>4.8499999999999996</v>
      </c>
      <c r="D3" s="15">
        <v>4.8499999999999996</v>
      </c>
      <c r="E3" s="15">
        <v>4.8499999999999996</v>
      </c>
      <c r="F3" s="15">
        <v>4.8499999999999996</v>
      </c>
      <c r="G3" s="15">
        <v>4.8499999999999996</v>
      </c>
      <c r="H3" s="15">
        <v>4.92</v>
      </c>
      <c r="I3" s="15">
        <v>4.92</v>
      </c>
      <c r="J3" s="15">
        <v>4.92</v>
      </c>
      <c r="K3" s="15">
        <v>4.92</v>
      </c>
      <c r="L3" s="15">
        <v>4.92</v>
      </c>
      <c r="M3" s="15">
        <v>4.92</v>
      </c>
    </row>
    <row r="4" spans="1:13" x14ac:dyDescent="0.3">
      <c r="A4" s="2">
        <v>2022</v>
      </c>
      <c r="B4" s="15">
        <v>4.6859999999999999</v>
      </c>
      <c r="C4" s="15">
        <v>4.6859999999999999</v>
      </c>
      <c r="D4" s="15">
        <v>4.6859999999999999</v>
      </c>
      <c r="E4" s="15">
        <v>4.6859999999999999</v>
      </c>
      <c r="F4" s="15">
        <v>4.6859999999999999</v>
      </c>
      <c r="G4" s="15">
        <v>4.6859999999999999</v>
      </c>
      <c r="H4" s="15">
        <v>4.8499999999999996</v>
      </c>
      <c r="I4" s="15">
        <v>4.8499999999999996</v>
      </c>
      <c r="J4" s="15">
        <v>4.8499999999999996</v>
      </c>
      <c r="K4" s="15">
        <v>4.8499999999999996</v>
      </c>
      <c r="L4" s="15">
        <v>4.8499999999999996</v>
      </c>
      <c r="M4" s="15">
        <v>4.8499999999999996</v>
      </c>
    </row>
    <row r="5" spans="1:13" x14ac:dyDescent="0.3">
      <c r="A5" s="2">
        <v>2021</v>
      </c>
      <c r="B5">
        <v>4.6859999999999999</v>
      </c>
      <c r="C5">
        <v>4.6859999999999999</v>
      </c>
      <c r="D5">
        <v>4.6859999999999999</v>
      </c>
      <c r="E5">
        <v>4.6859999999999999</v>
      </c>
      <c r="F5">
        <v>4.6859999999999999</v>
      </c>
      <c r="G5">
        <v>4.6859999999999999</v>
      </c>
      <c r="H5">
        <v>4.6859999999999999</v>
      </c>
      <c r="I5">
        <v>4.6859999999999999</v>
      </c>
      <c r="J5">
        <v>4.6859999999999999</v>
      </c>
      <c r="K5">
        <v>4.6859999999999999</v>
      </c>
      <c r="L5">
        <v>4.6859999999999999</v>
      </c>
      <c r="M5">
        <v>4.6859999999999999</v>
      </c>
    </row>
    <row r="6" spans="1:13" x14ac:dyDescent="0.3">
      <c r="A6" s="2">
        <v>2020</v>
      </c>
      <c r="B6">
        <v>4.6859999999999999</v>
      </c>
      <c r="C6">
        <v>4.6859999999999999</v>
      </c>
      <c r="D6">
        <v>4.6859999999999999</v>
      </c>
      <c r="E6">
        <v>4.6859999999999999</v>
      </c>
      <c r="F6">
        <v>4.6859999999999999</v>
      </c>
      <c r="G6">
        <v>4.6859999999999999</v>
      </c>
      <c r="H6">
        <v>4.6859999999999999</v>
      </c>
      <c r="I6">
        <v>4.6859999999999999</v>
      </c>
      <c r="J6">
        <v>4.6859999999999999</v>
      </c>
      <c r="K6">
        <v>4.6859999999999999</v>
      </c>
      <c r="L6">
        <v>4.6859999999999999</v>
      </c>
      <c r="M6">
        <v>4.6859999999999999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À lire</vt:lpstr>
      <vt:lpstr>Calculateur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Henri-Ferréol BILLY</dc:creator>
  <cp:lastModifiedBy>Henri-Ferréol BILLY</cp:lastModifiedBy>
  <dcterms:created xsi:type="dcterms:W3CDTF">2023-10-11T08:36:15Z</dcterms:created>
  <dcterms:modified xsi:type="dcterms:W3CDTF">2024-01-10T15:41:51Z</dcterms:modified>
</cp:coreProperties>
</file>